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525" windowHeight="11775" firstSheet="1" activeTab="5"/>
  </bookViews>
  <sheets>
    <sheet name="Auswaschen_data" sheetId="1" r:id="rId1"/>
    <sheet name="Auswaschen_Calculation" sheetId="2" r:id="rId2"/>
    <sheet name="Shift_data" sheetId="3" r:id="rId3"/>
    <sheet name="Shift_calculation" sheetId="4" r:id="rId4"/>
    <sheet name="Puls_data" sheetId="5" r:id="rId5"/>
    <sheet name="Puls_Calculation" sheetId="6" r:id="rId6"/>
  </sheets>
  <definedNames/>
  <calcPr fullCalcOnLoad="1"/>
</workbook>
</file>

<file path=xl/sharedStrings.xml><?xml version="1.0" encoding="utf-8"?>
<sst xmlns="http://schemas.openxmlformats.org/spreadsheetml/2006/main" count="80" uniqueCount="25">
  <si>
    <r>
      <t>(g L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</si>
  <si>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r>
      <t xml:space="preserve"> (g L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</si>
  <si>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r>
      <t>s</t>
    </r>
    <r>
      <rPr>
        <b/>
        <vertAlign val="subscript"/>
        <sz val="10"/>
        <rFont val="Arial"/>
        <family val="2"/>
      </rPr>
      <t>in</t>
    </r>
    <r>
      <rPr>
        <b/>
        <sz val="10"/>
        <rFont val="Arial"/>
        <family val="2"/>
      </rPr>
      <t xml:space="preserve"> (glc)</t>
    </r>
  </si>
  <si>
    <t>x</t>
  </si>
  <si>
    <t>t</t>
  </si>
  <si>
    <t>(h)</t>
  </si>
  <si>
    <t>D</t>
  </si>
  <si>
    <r>
      <t>(h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</si>
  <si>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t>s (glc)</t>
  </si>
  <si>
    <t>lnx</t>
  </si>
  <si>
    <t>Yx/s</t>
  </si>
  <si>
    <r>
      <t xml:space="preserve"> (g g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</si>
  <si>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t>steady state</t>
  </si>
  <si>
    <t>Bedingungen</t>
  </si>
  <si>
    <t>Start Batch</t>
  </si>
  <si>
    <t>Start Chemostat</t>
  </si>
  <si>
    <t>Start Auswaschen</t>
  </si>
  <si>
    <r>
      <t>K</t>
    </r>
    <r>
      <rPr>
        <b/>
        <vertAlign val="subscript"/>
        <sz val="10"/>
        <rFont val="Arial"/>
        <family val="2"/>
      </rPr>
      <t>S</t>
    </r>
  </si>
  <si>
    <r>
      <t>µ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Batch</t>
    </r>
  </si>
  <si>
    <r>
      <t>µ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Auswaschen</t>
    </r>
  </si>
  <si>
    <t>Start Shift</t>
  </si>
  <si>
    <t>s(t) ohne wachstum</t>
  </si>
  <si>
    <r>
      <t>µ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Puls</t>
    </r>
  </si>
  <si>
    <t xml:space="preserve">Puls </t>
  </si>
  <si>
    <t>Biomasse Auswaschen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</si>
</sst>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[$-807]dddd\,\ d\.\ mmmm\ yyyy"/>
    <numFmt numFmtId="171" formatCode="hh/mm&quot; h&quot;;@"/>
    <numFmt numFmtId="172" formatCode="[$-F400]h:mm:ss\ AM/PM"/>
    <numFmt numFmtId="173" formatCode="mmm\ yyyy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20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1"/>
      <name val="Arial"/>
      <family val="2"/>
    </font>
    <font>
      <sz val="4"/>
      <name val="Arial"/>
      <family val="0"/>
    </font>
    <font>
      <sz val="4.25"/>
      <name val="Arial"/>
      <family val="0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5.5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sz val="8.25"/>
      <name val="Arial"/>
      <family val="2"/>
    </font>
    <font>
      <sz val="8.25"/>
      <name val="Arial"/>
      <family val="2"/>
    </font>
    <font>
      <b/>
      <vertAlign val="superscript"/>
      <sz val="8"/>
      <name val="Arial"/>
      <family val="2"/>
    </font>
    <font>
      <i/>
      <sz val="11"/>
      <name val="Arial"/>
      <family val="2"/>
    </font>
    <font>
      <sz val="9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165" fontId="5" fillId="0" borderId="0" xfId="0" applyNumberFormat="1" applyFont="1" applyAlignment="1">
      <alignment horizontal="left"/>
    </xf>
    <xf numFmtId="165" fontId="0" fillId="0" borderId="0" xfId="0" applyNumberFormat="1" applyAlignment="1">
      <alignment horizontal="left"/>
    </xf>
    <xf numFmtId="2" fontId="5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18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2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75"/>
          <c:y val="0.0375"/>
          <c:w val="0.88975"/>
          <c:h val="0.90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Auswaschen_Calculation!$A$3:$A$18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Auswaschen_Calculation!$B$3:$B$18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axId val="44811834"/>
        <c:axId val="653323"/>
      </c:scatterChart>
      <c:valAx>
        <c:axId val="44811834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3323"/>
        <c:crosses val="autoZero"/>
        <c:crossBetween val="midCat"/>
        <c:dispUnits/>
        <c:majorUnit val="10"/>
      </c:valAx>
      <c:valAx>
        <c:axId val="653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(g L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8118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6125"/>
          <c:w val="0.91225"/>
          <c:h val="0.8885"/>
        </c:manualLayout>
      </c:layout>
      <c:scatterChart>
        <c:scatterStyle val="lineMarker"/>
        <c:varyColors val="0"/>
        <c:ser>
          <c:idx val="1"/>
          <c:order val="0"/>
          <c:tx>
            <c:strRef>
              <c:f>Auswaschen_Calculation!$F$3</c:f>
              <c:strCache>
                <c:ptCount val="1"/>
                <c:pt idx="0">
                  <c:v>Start Batch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Auswaschen_Calculation!$A$3:$A$7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Auswaschen_Calculation!$G$3:$G$7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5879908"/>
        <c:axId val="52919173"/>
      </c:scatterChart>
      <c:valAx>
        <c:axId val="5879908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time (h)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2919173"/>
        <c:crosses val="autoZero"/>
        <c:crossBetween val="midCat"/>
        <c:dispUnits/>
        <c:majorUnit val="10"/>
      </c:valAx>
      <c:valAx>
        <c:axId val="529191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ln x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8799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4225"/>
          <c:w val="0.89425"/>
          <c:h val="0.8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Auswaschen_Calculation!$A$14:$A$18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Auswaschen_Calculation!$G$14:$G$18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6510510"/>
        <c:axId val="58594591"/>
      </c:scatterChart>
      <c:valAx>
        <c:axId val="6510510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594591"/>
        <c:crossesAt val="-5"/>
        <c:crossBetween val="midCat"/>
        <c:dispUnits/>
        <c:majorUnit val="10"/>
      </c:valAx>
      <c:valAx>
        <c:axId val="58594591"/>
        <c:scaling>
          <c:orientation val="minMax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ln x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105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25"/>
          <c:y val="0.015"/>
          <c:w val="0.85675"/>
          <c:h val="0.83375"/>
        </c:manualLayout>
      </c:layout>
      <c:scatterChart>
        <c:scatterStyle val="lineMarker"/>
        <c:varyColors val="0"/>
        <c:ser>
          <c:idx val="1"/>
          <c:order val="0"/>
          <c:tx>
            <c:strRef>
              <c:f>Shift_calculation!$B$1</c:f>
              <c:strCache>
                <c:ptCount val="1"/>
                <c:pt idx="0">
                  <c:v>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Shift_calculation!$A$3:$A$23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Shift_calculation!$B$3:$B$23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Shift_calculation!$G$1</c:f>
              <c:strCache>
                <c:ptCount val="1"/>
                <c:pt idx="0">
                  <c:v>s(t) ohne wachstum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Shift_calculation!$A$13:$A$23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Shift_calculation!$G$13:$G$23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57589272"/>
        <c:axId val="48541401"/>
      </c:scatterChart>
      <c:valAx>
        <c:axId val="57589272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time (h)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541401"/>
        <c:crosses val="autoZero"/>
        <c:crossBetween val="midCat"/>
        <c:dispUnits/>
        <c:majorUnit val="10"/>
      </c:valAx>
      <c:valAx>
        <c:axId val="48541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 (g L</a:t>
                </a:r>
                <a:r>
                  <a:rPr lang="en-US" cap="none" sz="9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5892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675"/>
          <c:y val="0.92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75"/>
          <c:y val="0.0375"/>
          <c:w val="0.88975"/>
          <c:h val="0.90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Puls_Calculation!$A$3:$A$20</c:f>
              <c:numCach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5.41</c:v>
                </c:pt>
                <c:pt idx="7">
                  <c:v>8.2</c:v>
                </c:pt>
                <c:pt idx="8">
                  <c:v>8.4</c:v>
                </c:pt>
                <c:pt idx="9">
                  <c:v>8.82</c:v>
                </c:pt>
                <c:pt idx="10">
                  <c:v>9.04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13.51</c:v>
                </c:pt>
                <c:pt idx="16">
                  <c:v>14</c:v>
                </c:pt>
                <c:pt idx="17">
                  <c:v>15</c:v>
                </c:pt>
              </c:numCache>
            </c:numRef>
          </c:xVal>
          <c:yVal>
            <c:numRef>
              <c:f>Puls_Calculation!$B$3:$B$20</c:f>
              <c:numCache>
                <c:ptCount val="18"/>
                <c:pt idx="0">
                  <c:v>0.02</c:v>
                </c:pt>
                <c:pt idx="1">
                  <c:v>0.0421624</c:v>
                </c:pt>
                <c:pt idx="2">
                  <c:v>0.0888796</c:v>
                </c:pt>
                <c:pt idx="3">
                  <c:v>0.187342</c:v>
                </c:pt>
                <c:pt idx="4">
                  <c:v>0.394777</c:v>
                </c:pt>
                <c:pt idx="5">
                  <c:v>0.830939</c:v>
                </c:pt>
                <c:pt idx="6">
                  <c:v>1.12</c:v>
                </c:pt>
                <c:pt idx="7">
                  <c:v>1.12708</c:v>
                </c:pt>
                <c:pt idx="8">
                  <c:v>1.27842</c:v>
                </c:pt>
                <c:pt idx="9">
                  <c:v>1.66567</c:v>
                </c:pt>
                <c:pt idx="10">
                  <c:v>1.9133</c:v>
                </c:pt>
                <c:pt idx="11">
                  <c:v>1.70716</c:v>
                </c:pt>
                <c:pt idx="12">
                  <c:v>1.51411</c:v>
                </c:pt>
                <c:pt idx="13">
                  <c:v>1.3429</c:v>
                </c:pt>
                <c:pt idx="14">
                  <c:v>1.19104</c:v>
                </c:pt>
                <c:pt idx="15">
                  <c:v>1.12034</c:v>
                </c:pt>
                <c:pt idx="16">
                  <c:v>1.12</c:v>
                </c:pt>
                <c:pt idx="17">
                  <c:v>1.12</c:v>
                </c:pt>
              </c:numCache>
            </c:numRef>
          </c:yVal>
          <c:smooth val="0"/>
        </c:ser>
        <c:axId val="34219426"/>
        <c:axId val="39539379"/>
      </c:scatterChart>
      <c:valAx>
        <c:axId val="34219426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539379"/>
        <c:crosses val="autoZero"/>
        <c:crossBetween val="midCat"/>
        <c:dispUnits/>
        <c:majorUnit val="5"/>
      </c:valAx>
      <c:valAx>
        <c:axId val="39539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(g L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2194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6075"/>
          <c:w val="0.91225"/>
          <c:h val="0.88975"/>
        </c:manualLayout>
      </c:layout>
      <c:scatterChart>
        <c:scatterStyle val="lineMarker"/>
        <c:varyColors val="0"/>
        <c:ser>
          <c:idx val="1"/>
          <c:order val="0"/>
          <c:tx>
            <c:strRef>
              <c:f>Puls_Calculation!$F$3</c:f>
              <c:strCache>
                <c:ptCount val="1"/>
                <c:pt idx="0">
                  <c:v>Start Batch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Puls_Calculation!$A$3:$A$8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Puls_Calculation!$G$3:$G$8</c:f>
              <c:numCache>
                <c:ptCount val="6"/>
                <c:pt idx="0">
                  <c:v>-3.912023005428146</c:v>
                </c:pt>
                <c:pt idx="1">
                  <c:v>-3.166226450373048</c:v>
                </c:pt>
                <c:pt idx="2">
                  <c:v>-2.4204726341109346</c:v>
                </c:pt>
                <c:pt idx="3">
                  <c:v>-1.6748194554814755</c:v>
                </c:pt>
                <c:pt idx="4">
                  <c:v>-0.929434230465327</c:v>
                </c:pt>
                <c:pt idx="5">
                  <c:v>-0.18519889235650644</c:v>
                </c:pt>
              </c:numCache>
            </c:numRef>
          </c:yVal>
          <c:smooth val="0"/>
        </c:ser>
        <c:axId val="20310092"/>
        <c:axId val="48573101"/>
      </c:scatterChart>
      <c:valAx>
        <c:axId val="20310092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time (h)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8573101"/>
        <c:crossesAt val="-5"/>
        <c:crossBetween val="midCat"/>
        <c:dispUnits/>
        <c:majorUnit val="5"/>
      </c:valAx>
      <c:valAx>
        <c:axId val="48573101"/>
        <c:scaling>
          <c:orientation val="minMax"/>
          <c:max val="1"/>
          <c:min val="-4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ln x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03100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4225"/>
          <c:w val="0.89425"/>
          <c:h val="0.8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Puls_Calculation!$A$11:$A$13</c:f>
              <c:numCache>
                <c:ptCount val="3"/>
                <c:pt idx="0">
                  <c:v>8.4</c:v>
                </c:pt>
                <c:pt idx="1">
                  <c:v>8.82</c:v>
                </c:pt>
                <c:pt idx="2">
                  <c:v>9.04</c:v>
                </c:pt>
              </c:numCache>
            </c:numRef>
          </c:xVal>
          <c:yVal>
            <c:numRef>
              <c:f>Puls_Calculation!$G$11:$G$13</c:f>
              <c:numCache>
                <c:ptCount val="3"/>
                <c:pt idx="0">
                  <c:v>0.24562494046319291</c:v>
                </c:pt>
                <c:pt idx="1">
                  <c:v>0.5102274448926762</c:v>
                </c:pt>
                <c:pt idx="2">
                  <c:v>0.64882949990882</c:v>
                </c:pt>
              </c:numCache>
            </c:numRef>
          </c:yVal>
          <c:smooth val="0"/>
        </c:ser>
        <c:axId val="34504726"/>
        <c:axId val="42107079"/>
      </c:scatterChart>
      <c:valAx>
        <c:axId val="34504726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107079"/>
        <c:crossesAt val="-4.5"/>
        <c:crossBetween val="midCat"/>
        <c:dispUnits/>
        <c:majorUnit val="5"/>
      </c:valAx>
      <c:valAx>
        <c:axId val="42107079"/>
        <c:scaling>
          <c:orientation val="minMax"/>
          <c:max val="1"/>
          <c:min val="-4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ln x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5047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19050</xdr:rowOff>
    </xdr:from>
    <xdr:to>
      <xdr:col>16</xdr:col>
      <xdr:colOff>390525</xdr:colOff>
      <xdr:row>15</xdr:row>
      <xdr:rowOff>85725</xdr:rowOff>
    </xdr:to>
    <xdr:graphicFrame>
      <xdr:nvGraphicFramePr>
        <xdr:cNvPr id="1" name="Chart 1"/>
        <xdr:cNvGraphicFramePr/>
      </xdr:nvGraphicFramePr>
      <xdr:xfrm>
        <a:off x="11153775" y="200025"/>
        <a:ext cx="26765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733425</xdr:colOff>
      <xdr:row>16</xdr:row>
      <xdr:rowOff>66675</xdr:rowOff>
    </xdr:from>
    <xdr:to>
      <xdr:col>16</xdr:col>
      <xdr:colOff>371475</xdr:colOff>
      <xdr:row>31</xdr:row>
      <xdr:rowOff>152400</xdr:rowOff>
    </xdr:to>
    <xdr:graphicFrame>
      <xdr:nvGraphicFramePr>
        <xdr:cNvPr id="2" name="Chart 4"/>
        <xdr:cNvGraphicFramePr/>
      </xdr:nvGraphicFramePr>
      <xdr:xfrm>
        <a:off x="11125200" y="2962275"/>
        <a:ext cx="26860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695325</xdr:colOff>
      <xdr:row>32</xdr:row>
      <xdr:rowOff>152400</xdr:rowOff>
    </xdr:from>
    <xdr:to>
      <xdr:col>16</xdr:col>
      <xdr:colOff>342900</xdr:colOff>
      <xdr:row>48</xdr:row>
      <xdr:rowOff>66675</xdr:rowOff>
    </xdr:to>
    <xdr:graphicFrame>
      <xdr:nvGraphicFramePr>
        <xdr:cNvPr id="3" name="Chart 6"/>
        <xdr:cNvGraphicFramePr/>
      </xdr:nvGraphicFramePr>
      <xdr:xfrm>
        <a:off x="11087100" y="5676900"/>
        <a:ext cx="2695575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752475</xdr:colOff>
      <xdr:row>1</xdr:row>
      <xdr:rowOff>38100</xdr:rowOff>
    </xdr:from>
    <xdr:to>
      <xdr:col>13</xdr:col>
      <xdr:colOff>752475</xdr:colOff>
      <xdr:row>48</xdr:row>
      <xdr:rowOff>104775</xdr:rowOff>
    </xdr:to>
    <xdr:sp>
      <xdr:nvSpPr>
        <xdr:cNvPr id="4" name="Line 13"/>
        <xdr:cNvSpPr>
          <a:spLocks/>
        </xdr:cNvSpPr>
      </xdr:nvSpPr>
      <xdr:spPr>
        <a:xfrm>
          <a:off x="11906250" y="219075"/>
          <a:ext cx="0" cy="802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523875</xdr:colOff>
      <xdr:row>1</xdr:row>
      <xdr:rowOff>9525</xdr:rowOff>
    </xdr:from>
    <xdr:to>
      <xdr:col>15</xdr:col>
      <xdr:colOff>523875</xdr:colOff>
      <xdr:row>48</xdr:row>
      <xdr:rowOff>152400</xdr:rowOff>
    </xdr:to>
    <xdr:sp>
      <xdr:nvSpPr>
        <xdr:cNvPr id="5" name="Line 14"/>
        <xdr:cNvSpPr>
          <a:spLocks/>
        </xdr:cNvSpPr>
      </xdr:nvSpPr>
      <xdr:spPr>
        <a:xfrm>
          <a:off x="13201650" y="190500"/>
          <a:ext cx="0" cy="810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8</xdr:row>
      <xdr:rowOff>38100</xdr:rowOff>
    </xdr:from>
    <xdr:to>
      <xdr:col>11</xdr:col>
      <xdr:colOff>457200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7229475" y="1485900"/>
        <a:ext cx="26860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</cdr:x>
      <cdr:y>0.49825</cdr:y>
    </cdr:from>
    <cdr:to>
      <cdr:x>0.531</cdr:x>
      <cdr:y>0.54025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0" y="1285875"/>
          <a:ext cx="857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5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19050</xdr:rowOff>
    </xdr:from>
    <xdr:to>
      <xdr:col>16</xdr:col>
      <xdr:colOff>390525</xdr:colOff>
      <xdr:row>15</xdr:row>
      <xdr:rowOff>85725</xdr:rowOff>
    </xdr:to>
    <xdr:graphicFrame>
      <xdr:nvGraphicFramePr>
        <xdr:cNvPr id="1" name="Chart 1"/>
        <xdr:cNvGraphicFramePr/>
      </xdr:nvGraphicFramePr>
      <xdr:xfrm>
        <a:off x="11153775" y="200025"/>
        <a:ext cx="26765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733425</xdr:colOff>
      <xdr:row>16</xdr:row>
      <xdr:rowOff>66675</xdr:rowOff>
    </xdr:from>
    <xdr:to>
      <xdr:col>16</xdr:col>
      <xdr:colOff>371475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11125200" y="2962275"/>
        <a:ext cx="26860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695325</xdr:colOff>
      <xdr:row>32</xdr:row>
      <xdr:rowOff>152400</xdr:rowOff>
    </xdr:from>
    <xdr:to>
      <xdr:col>16</xdr:col>
      <xdr:colOff>342900</xdr:colOff>
      <xdr:row>48</xdr:row>
      <xdr:rowOff>66675</xdr:rowOff>
    </xdr:to>
    <xdr:graphicFrame>
      <xdr:nvGraphicFramePr>
        <xdr:cNvPr id="3" name="Chart 3"/>
        <xdr:cNvGraphicFramePr/>
      </xdr:nvGraphicFramePr>
      <xdr:xfrm>
        <a:off x="11087100" y="5715000"/>
        <a:ext cx="2695575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428625</xdr:colOff>
      <xdr:row>1</xdr:row>
      <xdr:rowOff>19050</xdr:rowOff>
    </xdr:from>
    <xdr:to>
      <xdr:col>14</xdr:col>
      <xdr:colOff>428625</xdr:colOff>
      <xdr:row>48</xdr:row>
      <xdr:rowOff>85725</xdr:rowOff>
    </xdr:to>
    <xdr:sp>
      <xdr:nvSpPr>
        <xdr:cNvPr id="4" name="Line 4"/>
        <xdr:cNvSpPr>
          <a:spLocks/>
        </xdr:cNvSpPr>
      </xdr:nvSpPr>
      <xdr:spPr>
        <a:xfrm>
          <a:off x="12344400" y="200025"/>
          <a:ext cx="0" cy="806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1</xdr:row>
      <xdr:rowOff>9525</xdr:rowOff>
    </xdr:from>
    <xdr:to>
      <xdr:col>15</xdr:col>
      <xdr:colOff>152400</xdr:colOff>
      <xdr:row>48</xdr:row>
      <xdr:rowOff>152400</xdr:rowOff>
    </xdr:to>
    <xdr:sp>
      <xdr:nvSpPr>
        <xdr:cNvPr id="5" name="Line 5"/>
        <xdr:cNvSpPr>
          <a:spLocks/>
        </xdr:cNvSpPr>
      </xdr:nvSpPr>
      <xdr:spPr>
        <a:xfrm>
          <a:off x="12830175" y="190500"/>
          <a:ext cx="0" cy="814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</xdr:row>
      <xdr:rowOff>9525</xdr:rowOff>
    </xdr:from>
    <xdr:to>
      <xdr:col>15</xdr:col>
      <xdr:colOff>9525</xdr:colOff>
      <xdr:row>48</xdr:row>
      <xdr:rowOff>152400</xdr:rowOff>
    </xdr:to>
    <xdr:sp>
      <xdr:nvSpPr>
        <xdr:cNvPr id="6" name="Line 6"/>
        <xdr:cNvSpPr>
          <a:spLocks/>
        </xdr:cNvSpPr>
      </xdr:nvSpPr>
      <xdr:spPr>
        <a:xfrm>
          <a:off x="12687300" y="190500"/>
          <a:ext cx="0" cy="814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I22" sqref="I22"/>
    </sheetView>
  </sheetViews>
  <sheetFormatPr defaultColWidth="11.421875" defaultRowHeight="12.75"/>
  <sheetData>
    <row r="1" spans="1:2" ht="12.75">
      <c r="A1" s="18" t="s">
        <v>4</v>
      </c>
      <c r="B1" s="19" t="s">
        <v>3</v>
      </c>
    </row>
    <row r="2" spans="1:2" ht="14.25">
      <c r="A2" s="16" t="s">
        <v>5</v>
      </c>
      <c r="B2" s="9" t="s">
        <v>0</v>
      </c>
    </row>
    <row r="3" spans="1:2" ht="14.25">
      <c r="A3" s="10">
        <v>0</v>
      </c>
      <c r="B3" s="10">
        <v>1.4</v>
      </c>
    </row>
    <row r="4" spans="1:2" ht="14.25">
      <c r="A4" s="10">
        <v>2</v>
      </c>
      <c r="B4" s="10">
        <v>2.6</v>
      </c>
    </row>
    <row r="5" spans="1:2" ht="14.25">
      <c r="A5" s="10">
        <v>4</v>
      </c>
      <c r="B5" s="10">
        <v>4.7</v>
      </c>
    </row>
    <row r="6" spans="1:2" ht="14.25">
      <c r="A6" s="10">
        <v>6</v>
      </c>
      <c r="B6" s="10">
        <v>8.4</v>
      </c>
    </row>
    <row r="7" spans="1:2" ht="14.25">
      <c r="A7" s="10">
        <v>8</v>
      </c>
      <c r="B7" s="10">
        <v>15.4</v>
      </c>
    </row>
    <row r="8" spans="1:2" ht="14.25">
      <c r="A8" s="10">
        <v>9.2</v>
      </c>
      <c r="B8" s="10">
        <v>21.8</v>
      </c>
    </row>
    <row r="9" spans="1:2" ht="14.25">
      <c r="A9" s="10">
        <v>11</v>
      </c>
      <c r="B9" s="10">
        <v>21.6</v>
      </c>
    </row>
    <row r="10" spans="1:2" ht="14.25">
      <c r="A10" s="10">
        <v>14</v>
      </c>
      <c r="B10" s="10">
        <v>21.3</v>
      </c>
    </row>
    <row r="11" spans="1:2" ht="14.25">
      <c r="A11" s="10">
        <v>24</v>
      </c>
      <c r="B11" s="10">
        <v>20.7</v>
      </c>
    </row>
    <row r="12" spans="1:2" ht="14.25">
      <c r="A12" s="10">
        <v>36</v>
      </c>
      <c r="B12" s="10">
        <v>20.5</v>
      </c>
    </row>
    <row r="13" spans="1:2" ht="14.25">
      <c r="A13" s="10">
        <v>47.3</v>
      </c>
      <c r="B13" s="10">
        <v>20.2</v>
      </c>
    </row>
    <row r="14" spans="1:2" ht="14.25">
      <c r="A14" s="10">
        <v>48</v>
      </c>
      <c r="B14" s="10">
        <v>13</v>
      </c>
    </row>
    <row r="15" spans="1:2" ht="14.25">
      <c r="A15" s="10">
        <v>49</v>
      </c>
      <c r="B15" s="10">
        <v>7</v>
      </c>
    </row>
    <row r="16" spans="1:2" ht="14.25">
      <c r="A16" s="10">
        <v>50</v>
      </c>
      <c r="B16" s="10">
        <v>3.9</v>
      </c>
    </row>
    <row r="17" spans="1:2" ht="14.25">
      <c r="A17" s="10">
        <v>56</v>
      </c>
      <c r="B17" s="10">
        <v>0.1</v>
      </c>
    </row>
    <row r="18" spans="1:2" ht="14.25">
      <c r="A18" s="10">
        <v>60</v>
      </c>
      <c r="B18" s="10">
        <v>0.01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1">
      <selection activeCell="F13" sqref="F13:K13"/>
    </sheetView>
  </sheetViews>
  <sheetFormatPr defaultColWidth="11.421875" defaultRowHeight="12.75"/>
  <cols>
    <col min="6" max="6" width="20.421875" style="0" customWidth="1"/>
    <col min="7" max="7" width="13.7109375" style="0" bestFit="1" customWidth="1"/>
    <col min="8" max="8" width="13.7109375" style="0" customWidth="1"/>
    <col min="9" max="9" width="16.57421875" style="0" bestFit="1" customWidth="1"/>
  </cols>
  <sheetData>
    <row r="1" spans="1:18" ht="14.25">
      <c r="A1" s="18" t="s">
        <v>4</v>
      </c>
      <c r="B1" s="19" t="s">
        <v>3</v>
      </c>
      <c r="C1" s="19" t="s">
        <v>8</v>
      </c>
      <c r="D1" s="19" t="s">
        <v>2</v>
      </c>
      <c r="E1" s="19" t="s">
        <v>6</v>
      </c>
      <c r="F1" s="19" t="s">
        <v>13</v>
      </c>
      <c r="G1" s="19" t="s">
        <v>9</v>
      </c>
      <c r="H1" s="20" t="s">
        <v>18</v>
      </c>
      <c r="I1" s="20" t="s">
        <v>19</v>
      </c>
      <c r="J1" s="19" t="s">
        <v>10</v>
      </c>
      <c r="K1" s="18" t="s">
        <v>17</v>
      </c>
      <c r="L1" s="4"/>
      <c r="M1" s="4"/>
      <c r="O1" s="8"/>
      <c r="P1" s="2"/>
      <c r="Q1" s="6"/>
      <c r="R1" s="6"/>
    </row>
    <row r="2" spans="1:18" ht="14.25">
      <c r="A2" s="16" t="s">
        <v>5</v>
      </c>
      <c r="B2" s="9" t="s">
        <v>0</v>
      </c>
      <c r="C2" s="9" t="s">
        <v>0</v>
      </c>
      <c r="D2" s="9" t="s">
        <v>1</v>
      </c>
      <c r="E2" s="9" t="s">
        <v>7</v>
      </c>
      <c r="F2" s="9"/>
      <c r="G2" s="9"/>
      <c r="H2" s="9" t="s">
        <v>7</v>
      </c>
      <c r="I2" s="9" t="s">
        <v>7</v>
      </c>
      <c r="J2" s="9" t="s">
        <v>11</v>
      </c>
      <c r="K2" s="9" t="s">
        <v>1</v>
      </c>
      <c r="L2" s="5"/>
      <c r="M2" s="5"/>
      <c r="O2" s="1"/>
      <c r="P2" s="1"/>
      <c r="Q2" s="3"/>
      <c r="R2" s="3"/>
    </row>
    <row r="3" spans="1:12" ht="14.25">
      <c r="A3" s="10">
        <v>0</v>
      </c>
      <c r="B3" s="10">
        <v>1.4</v>
      </c>
      <c r="C3" s="9"/>
      <c r="D3" s="9"/>
      <c r="E3" s="9"/>
      <c r="F3" s="9" t="s">
        <v>14</v>
      </c>
      <c r="G3" s="16">
        <f aca="true" t="shared" si="0" ref="G3:G18">LN(B3)</f>
        <v>0.3364722366212129</v>
      </c>
      <c r="H3" s="16">
        <f>SLOPE(G3:G7,A3:A7)</f>
        <v>0.29842554032092866</v>
      </c>
      <c r="I3" s="16"/>
      <c r="J3" s="16"/>
      <c r="K3" s="16"/>
      <c r="L3" s="9"/>
    </row>
    <row r="4" spans="1:12" ht="14.25">
      <c r="A4" s="10">
        <v>2</v>
      </c>
      <c r="B4" s="10">
        <v>2.6</v>
      </c>
      <c r="C4" s="9"/>
      <c r="D4" s="9"/>
      <c r="E4" s="9"/>
      <c r="F4" s="9"/>
      <c r="G4" s="16">
        <f t="shared" si="0"/>
        <v>0.9555114450274363</v>
      </c>
      <c r="H4" s="16"/>
      <c r="I4" s="16"/>
      <c r="J4" s="16"/>
      <c r="K4" s="16"/>
      <c r="L4" s="9"/>
    </row>
    <row r="5" spans="1:12" ht="14.25">
      <c r="A5" s="10">
        <v>4</v>
      </c>
      <c r="B5" s="10">
        <v>4.7</v>
      </c>
      <c r="C5" s="9"/>
      <c r="D5" s="9"/>
      <c r="E5" s="9"/>
      <c r="F5" s="9"/>
      <c r="G5" s="16">
        <f t="shared" si="0"/>
        <v>1.547562508716013</v>
      </c>
      <c r="H5" s="16"/>
      <c r="I5" s="16"/>
      <c r="J5" s="16"/>
      <c r="K5" s="16"/>
      <c r="L5" s="9"/>
    </row>
    <row r="6" spans="1:12" ht="14.25">
      <c r="A6" s="10">
        <v>6</v>
      </c>
      <c r="B6" s="10">
        <v>8.4</v>
      </c>
      <c r="C6" s="9"/>
      <c r="D6" s="9"/>
      <c r="E6" s="9"/>
      <c r="F6" s="9"/>
      <c r="G6" s="16">
        <f t="shared" si="0"/>
        <v>2.128231705849268</v>
      </c>
      <c r="H6" s="16"/>
      <c r="I6" s="16"/>
      <c r="J6" s="16"/>
      <c r="K6" s="16"/>
      <c r="L6" s="9"/>
    </row>
    <row r="7" spans="1:12" ht="14.25">
      <c r="A7" s="10">
        <v>8</v>
      </c>
      <c r="B7" s="10">
        <v>15.4</v>
      </c>
      <c r="C7" s="9"/>
      <c r="D7" s="9"/>
      <c r="E7" s="9"/>
      <c r="F7" s="9"/>
      <c r="G7" s="16">
        <f t="shared" si="0"/>
        <v>2.7343675094195836</v>
      </c>
      <c r="H7" s="16"/>
      <c r="I7" s="16"/>
      <c r="J7" s="16"/>
      <c r="K7" s="16"/>
      <c r="L7" s="9"/>
    </row>
    <row r="8" spans="1:12" ht="14.25">
      <c r="A8" s="13">
        <v>9.2</v>
      </c>
      <c r="B8" s="13">
        <v>21.8</v>
      </c>
      <c r="C8" s="17"/>
      <c r="D8" s="17"/>
      <c r="E8" s="17">
        <v>0.1</v>
      </c>
      <c r="F8" s="17" t="s">
        <v>15</v>
      </c>
      <c r="G8" s="26">
        <f t="shared" si="0"/>
        <v>3.0819099697950434</v>
      </c>
      <c r="H8" s="26"/>
      <c r="I8" s="26"/>
      <c r="J8" s="26"/>
      <c r="K8" s="26"/>
      <c r="L8" s="9"/>
    </row>
    <row r="9" spans="1:12" ht="14.25">
      <c r="A9" s="10">
        <v>11</v>
      </c>
      <c r="B9" s="10">
        <v>21.6</v>
      </c>
      <c r="C9" s="9">
        <v>0.0025</v>
      </c>
      <c r="D9" s="9">
        <v>30</v>
      </c>
      <c r="E9" s="9">
        <v>0.1</v>
      </c>
      <c r="F9" s="9"/>
      <c r="G9" s="16">
        <f t="shared" si="0"/>
        <v>3.0726933146901194</v>
      </c>
      <c r="H9" s="16"/>
      <c r="I9" s="16"/>
      <c r="J9" s="16"/>
      <c r="K9" s="16"/>
      <c r="L9" s="9"/>
    </row>
    <row r="10" spans="1:12" ht="14.25">
      <c r="A10" s="10">
        <v>14</v>
      </c>
      <c r="B10" s="10">
        <v>21.3</v>
      </c>
      <c r="C10" s="9">
        <v>0.0025</v>
      </c>
      <c r="D10" s="9">
        <v>30</v>
      </c>
      <c r="E10" s="9">
        <v>0.1</v>
      </c>
      <c r="F10" s="9"/>
      <c r="G10" s="16">
        <f t="shared" si="0"/>
        <v>3.0587070727153796</v>
      </c>
      <c r="H10" s="16"/>
      <c r="I10" s="16"/>
      <c r="J10" s="16"/>
      <c r="K10" s="16"/>
      <c r="L10" s="9"/>
    </row>
    <row r="11" spans="1:12" ht="14.25">
      <c r="A11" s="10">
        <v>24</v>
      </c>
      <c r="B11" s="10">
        <v>20.7</v>
      </c>
      <c r="C11" s="9">
        <v>0.0025</v>
      </c>
      <c r="D11" s="9">
        <v>30</v>
      </c>
      <c r="E11" s="9">
        <v>0.1</v>
      </c>
      <c r="F11" s="9"/>
      <c r="G11" s="16">
        <f t="shared" si="0"/>
        <v>3.0301337002713233</v>
      </c>
      <c r="H11" s="16"/>
      <c r="I11" s="16"/>
      <c r="J11" s="16"/>
      <c r="K11" s="16"/>
      <c r="L11" s="9"/>
    </row>
    <row r="12" spans="1:12" ht="14.25">
      <c r="A12" s="10">
        <v>36</v>
      </c>
      <c r="B12" s="10">
        <v>20.5</v>
      </c>
      <c r="C12" s="9">
        <v>0.0025</v>
      </c>
      <c r="D12" s="9">
        <v>30</v>
      </c>
      <c r="E12" s="9">
        <v>0.1</v>
      </c>
      <c r="F12" s="9" t="s">
        <v>12</v>
      </c>
      <c r="G12" s="16">
        <f t="shared" si="0"/>
        <v>3.0204248861443626</v>
      </c>
      <c r="H12" s="16"/>
      <c r="I12" s="16"/>
      <c r="J12" s="16">
        <f>B12/(D12-C12)</f>
        <v>0.6833902825235436</v>
      </c>
      <c r="K12" s="25">
        <f>C12*(0.3-0.1)/0.3</f>
        <v>0.0016666666666666668</v>
      </c>
      <c r="L12" s="9"/>
    </row>
    <row r="13" spans="1:12" ht="14.25">
      <c r="A13" s="13">
        <v>47.3</v>
      </c>
      <c r="B13" s="13">
        <v>20.2</v>
      </c>
      <c r="C13" s="17"/>
      <c r="D13" s="17">
        <v>30</v>
      </c>
      <c r="E13" s="17">
        <v>0.9</v>
      </c>
      <c r="F13" s="17" t="s">
        <v>16</v>
      </c>
      <c r="G13" s="26">
        <f t="shared" si="0"/>
        <v>3.005682604407159</v>
      </c>
      <c r="H13" s="26"/>
      <c r="I13" s="26"/>
      <c r="J13" s="26"/>
      <c r="K13" s="26"/>
      <c r="L13" s="9"/>
    </row>
    <row r="14" spans="1:12" ht="14.25">
      <c r="A14" s="10">
        <v>48</v>
      </c>
      <c r="B14" s="10">
        <v>13</v>
      </c>
      <c r="C14" s="9"/>
      <c r="D14" s="9">
        <v>30</v>
      </c>
      <c r="E14" s="9">
        <v>0.9</v>
      </c>
      <c r="F14" s="9"/>
      <c r="G14" s="16">
        <f t="shared" si="0"/>
        <v>2.5649493574615367</v>
      </c>
      <c r="I14" s="16">
        <f>SLOPE(G14:G18,A14:A18)+E14</f>
        <v>0.300656424332403</v>
      </c>
      <c r="J14" s="16"/>
      <c r="K14" s="16"/>
      <c r="L14" s="9"/>
    </row>
    <row r="15" spans="1:12" ht="14.25">
      <c r="A15" s="10">
        <v>49</v>
      </c>
      <c r="B15" s="10">
        <v>7</v>
      </c>
      <c r="C15" s="9"/>
      <c r="D15" s="9">
        <v>30</v>
      </c>
      <c r="E15" s="9">
        <v>0.9</v>
      </c>
      <c r="F15" s="9"/>
      <c r="G15" s="16">
        <f t="shared" si="0"/>
        <v>1.9459101490553132</v>
      </c>
      <c r="H15" s="16"/>
      <c r="I15" s="16"/>
      <c r="J15" s="16"/>
      <c r="K15" s="16"/>
      <c r="L15" s="9"/>
    </row>
    <row r="16" spans="1:12" ht="14.25">
      <c r="A16" s="10">
        <v>50</v>
      </c>
      <c r="B16" s="10">
        <v>3.9</v>
      </c>
      <c r="C16" s="9"/>
      <c r="D16" s="9">
        <v>30</v>
      </c>
      <c r="E16" s="9">
        <v>0.9</v>
      </c>
      <c r="F16" s="9"/>
      <c r="G16" s="16">
        <f t="shared" si="0"/>
        <v>1.3609765531356006</v>
      </c>
      <c r="H16" s="16"/>
      <c r="I16" s="16"/>
      <c r="J16" s="16"/>
      <c r="K16" s="16"/>
      <c r="L16" s="9"/>
    </row>
    <row r="17" spans="1:12" ht="14.25">
      <c r="A17" s="10">
        <v>56</v>
      </c>
      <c r="B17" s="10">
        <v>0.1</v>
      </c>
      <c r="C17" s="9"/>
      <c r="D17" s="9">
        <v>30</v>
      </c>
      <c r="E17" s="9">
        <v>0.9</v>
      </c>
      <c r="F17" s="9"/>
      <c r="G17" s="16">
        <f t="shared" si="0"/>
        <v>-2.3025850929940455</v>
      </c>
      <c r="H17" s="16"/>
      <c r="I17" s="16"/>
      <c r="J17" s="16"/>
      <c r="K17" s="16"/>
      <c r="L17" s="9"/>
    </row>
    <row r="18" spans="1:12" ht="14.25">
      <c r="A18" s="10">
        <v>60</v>
      </c>
      <c r="B18" s="10">
        <v>0.01</v>
      </c>
      <c r="C18" s="9"/>
      <c r="D18" s="9">
        <v>30</v>
      </c>
      <c r="E18" s="9">
        <v>0.9</v>
      </c>
      <c r="F18" s="9"/>
      <c r="G18" s="16">
        <f t="shared" si="0"/>
        <v>-4.605170185988091</v>
      </c>
      <c r="H18" s="16"/>
      <c r="I18" s="16"/>
      <c r="J18" s="16"/>
      <c r="K18" s="16"/>
      <c r="L18" s="9"/>
    </row>
    <row r="19" spans="1:12" ht="12.75">
      <c r="A19" s="9"/>
      <c r="B19" s="9"/>
      <c r="C19" s="9"/>
      <c r="D19" s="9"/>
      <c r="E19" s="9"/>
      <c r="F19" s="9"/>
      <c r="G19" s="9"/>
      <c r="H19" s="16"/>
      <c r="I19" s="16"/>
      <c r="J19" s="16"/>
      <c r="K19" s="16"/>
      <c r="L19" s="9"/>
    </row>
    <row r="40" ht="13.5" customHeight="1">
      <c r="E40" s="15"/>
    </row>
    <row r="41" ht="14.25" customHeight="1"/>
    <row r="61" ht="17.25" customHeight="1"/>
    <row r="62" ht="14.25">
      <c r="E62" s="15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C42" sqref="C42"/>
    </sheetView>
  </sheetViews>
  <sheetFormatPr defaultColWidth="11.421875" defaultRowHeight="12.75"/>
  <sheetData>
    <row r="1" spans="1:2" ht="12.75">
      <c r="A1" s="18" t="s">
        <v>4</v>
      </c>
      <c r="B1" s="19" t="s">
        <v>3</v>
      </c>
    </row>
    <row r="2" spans="1:2" ht="14.25">
      <c r="A2" s="16" t="s">
        <v>5</v>
      </c>
      <c r="B2" s="9" t="s">
        <v>0</v>
      </c>
    </row>
    <row r="3" spans="1:2" ht="14.25">
      <c r="A3" s="11">
        <v>0</v>
      </c>
      <c r="B3" s="11">
        <v>0.02</v>
      </c>
    </row>
    <row r="4" spans="1:2" ht="14.25">
      <c r="A4" s="11">
        <v>1</v>
      </c>
      <c r="B4" s="11">
        <v>0.033</v>
      </c>
    </row>
    <row r="5" spans="1:2" ht="14.25">
      <c r="A5" s="11">
        <v>3</v>
      </c>
      <c r="B5" s="11">
        <v>0.089</v>
      </c>
    </row>
    <row r="6" spans="1:2" ht="14.25">
      <c r="A6" s="11">
        <v>5</v>
      </c>
      <c r="B6" s="11">
        <v>0.241</v>
      </c>
    </row>
    <row r="7" spans="1:2" ht="14.25">
      <c r="A7" s="11">
        <v>6</v>
      </c>
      <c r="B7" s="11">
        <v>0.397</v>
      </c>
    </row>
    <row r="8" spans="1:2" ht="14.25">
      <c r="A8" s="11">
        <v>6.35</v>
      </c>
      <c r="B8" s="11">
        <v>0.47</v>
      </c>
    </row>
    <row r="9" spans="1:2" ht="14.25">
      <c r="A9" s="11">
        <v>7</v>
      </c>
      <c r="B9" s="11">
        <v>0.47</v>
      </c>
    </row>
    <row r="10" spans="1:2" ht="14.25">
      <c r="A10" s="11">
        <v>10</v>
      </c>
      <c r="B10" s="11">
        <v>0.461</v>
      </c>
    </row>
    <row r="11" spans="1:2" ht="14.25">
      <c r="A11" s="11">
        <v>15</v>
      </c>
      <c r="B11" s="11">
        <v>0.454</v>
      </c>
    </row>
    <row r="12" spans="1:2" ht="14.25">
      <c r="A12" s="11">
        <v>20</v>
      </c>
      <c r="B12" s="11">
        <v>0.451</v>
      </c>
    </row>
    <row r="13" spans="1:2" ht="14.25">
      <c r="A13" s="11">
        <v>20.5</v>
      </c>
      <c r="B13" s="11">
        <v>0.493</v>
      </c>
    </row>
    <row r="14" spans="1:2" ht="14.25">
      <c r="A14" s="11">
        <v>21</v>
      </c>
      <c r="B14" s="11">
        <v>0.532</v>
      </c>
    </row>
    <row r="15" spans="1:2" ht="14.25">
      <c r="A15" s="11">
        <v>22</v>
      </c>
      <c r="B15" s="11">
        <v>0.599</v>
      </c>
    </row>
    <row r="16" spans="1:2" ht="14.25">
      <c r="A16" s="11">
        <v>24</v>
      </c>
      <c r="B16" s="11">
        <v>0.698</v>
      </c>
    </row>
    <row r="17" spans="1:2" ht="14.25">
      <c r="A17" s="11">
        <v>26</v>
      </c>
      <c r="B17" s="11">
        <v>0.765</v>
      </c>
    </row>
    <row r="18" spans="1:2" ht="14.25">
      <c r="A18" s="11">
        <v>28</v>
      </c>
      <c r="B18" s="11">
        <v>0.809</v>
      </c>
    </row>
    <row r="19" spans="1:2" ht="14.25">
      <c r="A19" s="11">
        <v>30</v>
      </c>
      <c r="B19" s="11">
        <v>0.839</v>
      </c>
    </row>
    <row r="20" spans="1:2" ht="14.25">
      <c r="A20" s="11">
        <v>32</v>
      </c>
      <c r="B20" s="11">
        <v>0.86</v>
      </c>
    </row>
    <row r="21" spans="1:2" ht="14.25">
      <c r="A21" s="11">
        <v>36</v>
      </c>
      <c r="B21" s="11">
        <v>0.882</v>
      </c>
    </row>
    <row r="22" spans="1:2" ht="14.25">
      <c r="A22" s="11">
        <v>40</v>
      </c>
      <c r="B22" s="11">
        <v>0.892</v>
      </c>
    </row>
    <row r="23" spans="1:2" ht="14.25">
      <c r="A23" s="11">
        <v>50</v>
      </c>
      <c r="B23" s="11">
        <v>0.899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G12" sqref="G12:H12"/>
    </sheetView>
  </sheetViews>
  <sheetFormatPr defaultColWidth="11.421875" defaultRowHeight="12.75"/>
  <cols>
    <col min="6" max="6" width="20.421875" style="0" customWidth="1"/>
    <col min="7" max="7" width="18.57421875" style="0" bestFit="1" customWidth="1"/>
  </cols>
  <sheetData>
    <row r="1" spans="1:8" ht="14.25">
      <c r="A1" s="18" t="s">
        <v>4</v>
      </c>
      <c r="B1" s="19" t="s">
        <v>3</v>
      </c>
      <c r="C1" s="19" t="s">
        <v>8</v>
      </c>
      <c r="D1" s="19" t="s">
        <v>2</v>
      </c>
      <c r="E1" s="19" t="s">
        <v>6</v>
      </c>
      <c r="F1" s="19" t="s">
        <v>13</v>
      </c>
      <c r="G1" s="19" t="s">
        <v>21</v>
      </c>
      <c r="H1" s="19" t="s">
        <v>10</v>
      </c>
    </row>
    <row r="2" spans="1:8" ht="14.25">
      <c r="A2" s="16" t="s">
        <v>5</v>
      </c>
      <c r="B2" s="9" t="s">
        <v>0</v>
      </c>
      <c r="C2" s="9" t="s">
        <v>0</v>
      </c>
      <c r="D2" s="9" t="s">
        <v>1</v>
      </c>
      <c r="E2" s="9" t="s">
        <v>7</v>
      </c>
      <c r="F2" s="9"/>
      <c r="G2" s="9" t="s">
        <v>1</v>
      </c>
      <c r="H2" s="9" t="s">
        <v>11</v>
      </c>
    </row>
    <row r="3" spans="1:8" ht="14.25">
      <c r="A3" s="11">
        <v>0</v>
      </c>
      <c r="B3" s="11">
        <v>0.02</v>
      </c>
      <c r="F3" s="9" t="s">
        <v>14</v>
      </c>
      <c r="H3" s="16"/>
    </row>
    <row r="4" spans="1:8" ht="14.25">
      <c r="A4" s="11">
        <v>1</v>
      </c>
      <c r="B4" s="11">
        <v>0.033</v>
      </c>
      <c r="H4" s="16"/>
    </row>
    <row r="5" spans="1:8" ht="14.25">
      <c r="A5" s="11">
        <v>3</v>
      </c>
      <c r="B5" s="11">
        <v>0.089</v>
      </c>
      <c r="F5" s="9"/>
      <c r="H5" s="16"/>
    </row>
    <row r="6" spans="1:8" ht="14.25">
      <c r="A6" s="11">
        <v>5</v>
      </c>
      <c r="B6" s="11">
        <v>0.241</v>
      </c>
      <c r="F6" s="9"/>
      <c r="H6" s="16"/>
    </row>
    <row r="7" spans="1:8" ht="14.25">
      <c r="A7" s="11">
        <v>6</v>
      </c>
      <c r="B7" s="11">
        <v>0.397</v>
      </c>
      <c r="F7" s="9"/>
      <c r="H7" s="16"/>
    </row>
    <row r="8" spans="1:8" ht="14.25">
      <c r="A8" s="21">
        <v>6.35</v>
      </c>
      <c r="B8" s="21">
        <v>0.47</v>
      </c>
      <c r="C8" s="14"/>
      <c r="D8" s="14">
        <v>1</v>
      </c>
      <c r="E8" s="14">
        <v>0.2</v>
      </c>
      <c r="F8" s="17" t="s">
        <v>15</v>
      </c>
      <c r="G8" s="14"/>
      <c r="H8" s="26"/>
    </row>
    <row r="9" spans="1:8" ht="14.25">
      <c r="A9" s="11">
        <v>7</v>
      </c>
      <c r="B9" s="11">
        <v>0.47</v>
      </c>
      <c r="D9">
        <v>1</v>
      </c>
      <c r="E9">
        <v>0.2</v>
      </c>
      <c r="H9" s="16">
        <f>B9/(D9-C9)</f>
        <v>0.47</v>
      </c>
    </row>
    <row r="10" spans="1:8" ht="14.25">
      <c r="A10" s="11">
        <v>10</v>
      </c>
      <c r="B10" s="11">
        <v>0.461</v>
      </c>
      <c r="D10">
        <v>1</v>
      </c>
      <c r="E10">
        <v>0.2</v>
      </c>
      <c r="F10" s="9"/>
      <c r="H10" s="16">
        <f>B10/(D10-C10)</f>
        <v>0.461</v>
      </c>
    </row>
    <row r="11" spans="1:8" ht="14.25">
      <c r="A11" s="11">
        <v>15</v>
      </c>
      <c r="B11" s="11">
        <v>0.454</v>
      </c>
      <c r="D11">
        <v>1</v>
      </c>
      <c r="E11">
        <v>0.2</v>
      </c>
      <c r="F11" s="9" t="s">
        <v>12</v>
      </c>
      <c r="H11" s="16">
        <f>B11/(D11-C11)</f>
        <v>0.454</v>
      </c>
    </row>
    <row r="12" spans="1:8" ht="14.25">
      <c r="A12" s="21">
        <v>20</v>
      </c>
      <c r="B12" s="21">
        <v>0.451</v>
      </c>
      <c r="C12" s="14"/>
      <c r="D12" s="14">
        <v>2</v>
      </c>
      <c r="E12" s="14">
        <v>0.2</v>
      </c>
      <c r="F12" s="17" t="s">
        <v>20</v>
      </c>
      <c r="G12" s="14"/>
      <c r="H12" s="26"/>
    </row>
    <row r="13" spans="1:7" ht="14.25">
      <c r="A13" s="22">
        <v>20.5</v>
      </c>
      <c r="B13" s="22">
        <v>0.493</v>
      </c>
      <c r="C13" s="7"/>
      <c r="D13" s="7">
        <v>2</v>
      </c>
      <c r="E13" s="7">
        <v>0.2</v>
      </c>
      <c r="G13">
        <f>(D12-$D$11)*(1-EXP(-E12*(A13-$A$12)))+$D$11</f>
        <v>1.0951625819640405</v>
      </c>
    </row>
    <row r="14" spans="1:7" ht="14.25">
      <c r="A14" s="11">
        <v>21</v>
      </c>
      <c r="B14" s="11">
        <v>0.532</v>
      </c>
      <c r="D14" s="7">
        <v>2</v>
      </c>
      <c r="E14" s="7">
        <v>0.2</v>
      </c>
      <c r="G14">
        <f aca="true" t="shared" si="0" ref="G14:G23">(D13-$D$11)*(1-EXP(-E13*(A14-$A$12)))+$D$11</f>
        <v>1.1812692469220183</v>
      </c>
    </row>
    <row r="15" spans="1:7" ht="14.25">
      <c r="A15" s="11">
        <v>22</v>
      </c>
      <c r="B15" s="11">
        <v>0.599</v>
      </c>
      <c r="D15" s="7">
        <v>2</v>
      </c>
      <c r="E15" s="7">
        <v>0.2</v>
      </c>
      <c r="F15" s="9"/>
      <c r="G15">
        <f t="shared" si="0"/>
        <v>1.3296799539643607</v>
      </c>
    </row>
    <row r="16" spans="1:7" ht="14.25">
      <c r="A16" s="11">
        <v>24</v>
      </c>
      <c r="B16" s="11">
        <v>0.698</v>
      </c>
      <c r="D16" s="7">
        <v>2</v>
      </c>
      <c r="E16" s="7">
        <v>0.2</v>
      </c>
      <c r="F16" s="9"/>
      <c r="G16">
        <f t="shared" si="0"/>
        <v>1.5506710358827784</v>
      </c>
    </row>
    <row r="17" spans="1:7" ht="14.25">
      <c r="A17" s="11">
        <v>26</v>
      </c>
      <c r="B17" s="11">
        <v>0.765</v>
      </c>
      <c r="D17" s="7">
        <v>2</v>
      </c>
      <c r="E17" s="7">
        <v>0.2</v>
      </c>
      <c r="F17" s="9"/>
      <c r="G17">
        <f t="shared" si="0"/>
        <v>1.698805788087798</v>
      </c>
    </row>
    <row r="18" spans="1:7" ht="14.25">
      <c r="A18" s="11">
        <v>28</v>
      </c>
      <c r="B18" s="11">
        <v>0.809</v>
      </c>
      <c r="D18" s="7">
        <v>2</v>
      </c>
      <c r="E18" s="7">
        <v>0.2</v>
      </c>
      <c r="G18">
        <f t="shared" si="0"/>
        <v>1.7981034820053448</v>
      </c>
    </row>
    <row r="19" spans="1:7" ht="14.25">
      <c r="A19" s="11">
        <v>30</v>
      </c>
      <c r="B19" s="11">
        <v>0.839</v>
      </c>
      <c r="D19" s="7">
        <v>2</v>
      </c>
      <c r="E19" s="7">
        <v>0.2</v>
      </c>
      <c r="G19">
        <f t="shared" si="0"/>
        <v>1.8646647167633872</v>
      </c>
    </row>
    <row r="20" spans="1:7" ht="14.25">
      <c r="A20" s="11">
        <v>32</v>
      </c>
      <c r="B20" s="11">
        <v>0.86</v>
      </c>
      <c r="D20" s="7">
        <v>2</v>
      </c>
      <c r="E20" s="7">
        <v>0.2</v>
      </c>
      <c r="G20">
        <f t="shared" si="0"/>
        <v>1.9092820467105875</v>
      </c>
    </row>
    <row r="21" spans="1:7" ht="14.25">
      <c r="A21" s="11">
        <v>36</v>
      </c>
      <c r="B21" s="11">
        <v>0.882</v>
      </c>
      <c r="D21" s="7">
        <v>2</v>
      </c>
      <c r="E21" s="7">
        <v>0.2</v>
      </c>
      <c r="G21">
        <f t="shared" si="0"/>
        <v>1.9592377960216338</v>
      </c>
    </row>
    <row r="22" spans="1:7" ht="14.25">
      <c r="A22" s="11">
        <v>40</v>
      </c>
      <c r="B22" s="11">
        <v>0.892</v>
      </c>
      <c r="D22" s="7">
        <v>2</v>
      </c>
      <c r="E22" s="7">
        <v>0.2</v>
      </c>
      <c r="G22">
        <f t="shared" si="0"/>
        <v>1.9816843611112658</v>
      </c>
    </row>
    <row r="23" spans="1:7" ht="14.25">
      <c r="A23" s="11">
        <v>50</v>
      </c>
      <c r="B23" s="11">
        <v>0.899</v>
      </c>
      <c r="D23" s="7">
        <v>2</v>
      </c>
      <c r="E23" s="7">
        <v>0.2</v>
      </c>
      <c r="G23">
        <f t="shared" si="0"/>
        <v>1.9975212478233337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" sqref="A1:B20"/>
    </sheetView>
  </sheetViews>
  <sheetFormatPr defaultColWidth="11.421875" defaultRowHeight="12.75"/>
  <sheetData>
    <row r="1" spans="1:2" ht="12.75">
      <c r="A1" s="18" t="s">
        <v>4</v>
      </c>
      <c r="B1" s="19" t="s">
        <v>3</v>
      </c>
    </row>
    <row r="2" spans="1:2" ht="14.25">
      <c r="A2" s="16" t="s">
        <v>5</v>
      </c>
      <c r="B2" s="9" t="s">
        <v>0</v>
      </c>
    </row>
    <row r="3" spans="1:2" ht="14.25">
      <c r="A3" s="12">
        <v>0</v>
      </c>
      <c r="B3" s="12">
        <v>0.02</v>
      </c>
    </row>
    <row r="4" spans="1:2" ht="14.25">
      <c r="A4" s="12">
        <v>1</v>
      </c>
      <c r="B4" s="12">
        <v>0.0421624</v>
      </c>
    </row>
    <row r="5" spans="1:2" ht="14.25">
      <c r="A5" s="12">
        <v>2</v>
      </c>
      <c r="B5" s="12">
        <v>0.0888796</v>
      </c>
    </row>
    <row r="6" spans="1:2" ht="14.25">
      <c r="A6" s="12">
        <v>3</v>
      </c>
      <c r="B6" s="12">
        <v>0.187342</v>
      </c>
    </row>
    <row r="7" spans="1:2" ht="14.25">
      <c r="A7" s="12">
        <v>4</v>
      </c>
      <c r="B7" s="12">
        <v>0.394777</v>
      </c>
    </row>
    <row r="8" spans="1:2" ht="14.25">
      <c r="A8" s="12">
        <v>5</v>
      </c>
      <c r="B8" s="12">
        <v>0.830939</v>
      </c>
    </row>
    <row r="9" spans="1:2" ht="14.25">
      <c r="A9" s="12">
        <v>5.41</v>
      </c>
      <c r="B9" s="12">
        <v>1.12</v>
      </c>
    </row>
    <row r="10" spans="1:2" ht="14.25">
      <c r="A10" s="12">
        <v>8.2</v>
      </c>
      <c r="B10" s="12">
        <v>1.12708</v>
      </c>
    </row>
    <row r="11" spans="1:2" ht="14.25">
      <c r="A11" s="12">
        <v>8.4</v>
      </c>
      <c r="B11" s="12">
        <v>1.27842</v>
      </c>
    </row>
    <row r="12" spans="1:2" ht="14.25">
      <c r="A12" s="12">
        <v>8.82</v>
      </c>
      <c r="B12" s="12">
        <v>1.66567</v>
      </c>
    </row>
    <row r="13" spans="1:2" ht="14.25">
      <c r="A13" s="12">
        <v>9.04</v>
      </c>
      <c r="B13" s="12">
        <v>1.9133</v>
      </c>
    </row>
    <row r="14" spans="1:2" ht="14.25">
      <c r="A14" s="12">
        <v>10</v>
      </c>
      <c r="B14" s="12">
        <v>1.70716</v>
      </c>
    </row>
    <row r="15" spans="1:2" ht="14.25">
      <c r="A15" s="12">
        <v>11</v>
      </c>
      <c r="B15" s="12">
        <v>1.51411</v>
      </c>
    </row>
    <row r="16" spans="1:2" ht="14.25">
      <c r="A16" s="12">
        <v>12</v>
      </c>
      <c r="B16" s="12">
        <v>1.3429</v>
      </c>
    </row>
    <row r="17" spans="1:2" ht="14.25">
      <c r="A17" s="12">
        <v>13</v>
      </c>
      <c r="B17" s="12">
        <v>1.19104</v>
      </c>
    </row>
    <row r="18" spans="1:2" ht="14.25">
      <c r="A18" s="12">
        <v>13.51</v>
      </c>
      <c r="B18" s="12">
        <v>1.12034</v>
      </c>
    </row>
    <row r="19" spans="1:2" ht="14.25">
      <c r="A19" s="12">
        <v>14</v>
      </c>
      <c r="B19" s="12">
        <v>1.12</v>
      </c>
    </row>
    <row r="20" spans="1:2" ht="14.25">
      <c r="A20" s="12">
        <v>15</v>
      </c>
      <c r="B20" s="12">
        <v>1.12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2"/>
  <sheetViews>
    <sheetView tabSelected="1" workbookViewId="0" topLeftCell="A1">
      <selection activeCell="G26" sqref="G26"/>
    </sheetView>
  </sheetViews>
  <sheetFormatPr defaultColWidth="11.421875" defaultRowHeight="12.75"/>
  <cols>
    <col min="6" max="6" width="20.421875" style="0" customWidth="1"/>
    <col min="7" max="7" width="13.7109375" style="0" bestFit="1" customWidth="1"/>
    <col min="8" max="8" width="13.7109375" style="0" customWidth="1"/>
    <col min="9" max="9" width="16.57421875" style="0" bestFit="1" customWidth="1"/>
  </cols>
  <sheetData>
    <row r="1" spans="1:18" ht="14.25">
      <c r="A1" s="18" t="s">
        <v>4</v>
      </c>
      <c r="B1" s="19" t="s">
        <v>3</v>
      </c>
      <c r="C1" s="19" t="s">
        <v>8</v>
      </c>
      <c r="D1" s="19" t="s">
        <v>2</v>
      </c>
      <c r="E1" s="19" t="s">
        <v>6</v>
      </c>
      <c r="F1" s="19" t="s">
        <v>13</v>
      </c>
      <c r="G1" s="19" t="s">
        <v>9</v>
      </c>
      <c r="H1" s="20" t="s">
        <v>18</v>
      </c>
      <c r="I1" s="20" t="s">
        <v>22</v>
      </c>
      <c r="J1" s="19" t="s">
        <v>10</v>
      </c>
      <c r="K1" s="18" t="s">
        <v>17</v>
      </c>
      <c r="L1" s="4"/>
      <c r="M1" s="4"/>
      <c r="O1" s="8"/>
      <c r="P1" s="2"/>
      <c r="Q1" s="6"/>
      <c r="R1" s="6"/>
    </row>
    <row r="2" spans="1:18" ht="14.25">
      <c r="A2" s="16" t="s">
        <v>5</v>
      </c>
      <c r="B2" s="9" t="s">
        <v>0</v>
      </c>
      <c r="C2" s="9" t="s">
        <v>0</v>
      </c>
      <c r="D2" s="9" t="s">
        <v>1</v>
      </c>
      <c r="E2" s="9" t="s">
        <v>7</v>
      </c>
      <c r="F2" s="9"/>
      <c r="G2" s="9"/>
      <c r="H2" s="9" t="s">
        <v>7</v>
      </c>
      <c r="I2" s="9" t="s">
        <v>7</v>
      </c>
      <c r="J2" s="9" t="s">
        <v>11</v>
      </c>
      <c r="K2" s="9" t="s">
        <v>1</v>
      </c>
      <c r="L2" s="5"/>
      <c r="M2" s="5"/>
      <c r="O2" s="1"/>
      <c r="P2" s="1"/>
      <c r="Q2" s="3"/>
      <c r="R2" s="3"/>
    </row>
    <row r="3" spans="1:12" ht="14.25">
      <c r="A3" s="12">
        <v>0</v>
      </c>
      <c r="B3" s="12">
        <v>0.02</v>
      </c>
      <c r="C3" s="9"/>
      <c r="D3" s="9"/>
      <c r="E3" s="9"/>
      <c r="F3" s="9" t="s">
        <v>14</v>
      </c>
      <c r="G3" s="16">
        <f aca="true" t="shared" si="0" ref="G3:G20">LN(B3)</f>
        <v>-3.912023005428146</v>
      </c>
      <c r="H3" s="16">
        <f>SLOPE(G3:G8,A3:A8)</f>
        <v>0.7454328686774521</v>
      </c>
      <c r="I3" s="16"/>
      <c r="J3" s="16"/>
      <c r="K3" s="16"/>
      <c r="L3" s="9"/>
    </row>
    <row r="4" spans="1:12" ht="14.25">
      <c r="A4" s="12">
        <v>1</v>
      </c>
      <c r="B4" s="12">
        <v>0.0421624</v>
      </c>
      <c r="C4" s="9"/>
      <c r="D4" s="9"/>
      <c r="E4" s="9"/>
      <c r="F4" s="9"/>
      <c r="G4" s="16">
        <f t="shared" si="0"/>
        <v>-3.166226450373048</v>
      </c>
      <c r="H4" s="16"/>
      <c r="I4" s="16"/>
      <c r="J4" s="16"/>
      <c r="K4" s="16"/>
      <c r="L4" s="9"/>
    </row>
    <row r="5" spans="1:12" ht="14.25">
      <c r="A5" s="12">
        <v>2</v>
      </c>
      <c r="B5" s="12">
        <v>0.0888796</v>
      </c>
      <c r="C5" s="9"/>
      <c r="D5" s="9"/>
      <c r="E5" s="9"/>
      <c r="F5" s="9"/>
      <c r="G5" s="16">
        <f t="shared" si="0"/>
        <v>-2.4204726341109346</v>
      </c>
      <c r="H5" s="16"/>
      <c r="I5" s="16"/>
      <c r="J5" s="16"/>
      <c r="K5" s="16"/>
      <c r="L5" s="9"/>
    </row>
    <row r="6" spans="1:12" ht="14.25">
      <c r="A6" s="12">
        <v>3</v>
      </c>
      <c r="B6" s="12">
        <v>0.187342</v>
      </c>
      <c r="C6" s="9"/>
      <c r="D6" s="9"/>
      <c r="E6" s="9"/>
      <c r="F6" s="9"/>
      <c r="G6" s="16">
        <f t="shared" si="0"/>
        <v>-1.6748194554814755</v>
      </c>
      <c r="H6" s="16"/>
      <c r="I6" s="16"/>
      <c r="J6" s="16"/>
      <c r="K6" s="16"/>
      <c r="L6" s="9"/>
    </row>
    <row r="7" spans="1:12" ht="14.25">
      <c r="A7" s="12">
        <v>4</v>
      </c>
      <c r="B7" s="12">
        <v>0.394777</v>
      </c>
      <c r="C7" s="24"/>
      <c r="D7" s="24"/>
      <c r="E7" s="24"/>
      <c r="F7" s="9"/>
      <c r="G7" s="16">
        <f t="shared" si="0"/>
        <v>-0.929434230465327</v>
      </c>
      <c r="H7" s="16"/>
      <c r="I7" s="16"/>
      <c r="J7" s="16"/>
      <c r="K7" s="16"/>
      <c r="L7" s="9"/>
    </row>
    <row r="8" spans="1:12" ht="14.25">
      <c r="A8" s="12">
        <v>5</v>
      </c>
      <c r="B8" s="12">
        <v>0.830939</v>
      </c>
      <c r="C8" s="24"/>
      <c r="D8" s="24"/>
      <c r="E8" s="24"/>
      <c r="G8" s="16">
        <f t="shared" si="0"/>
        <v>-0.18519889235650644</v>
      </c>
      <c r="H8" s="16"/>
      <c r="I8" s="16"/>
      <c r="J8" s="16"/>
      <c r="K8" s="16"/>
      <c r="L8" s="9"/>
    </row>
    <row r="9" spans="1:12" ht="14.25">
      <c r="A9" s="23">
        <v>5.41</v>
      </c>
      <c r="B9" s="23">
        <v>1.12</v>
      </c>
      <c r="C9" s="17"/>
      <c r="D9" s="17">
        <v>2.67</v>
      </c>
      <c r="E9" s="17">
        <v>0.12</v>
      </c>
      <c r="F9" s="17" t="s">
        <v>15</v>
      </c>
      <c r="G9" s="26">
        <f t="shared" si="0"/>
        <v>0.11332868530700327</v>
      </c>
      <c r="H9" s="26"/>
      <c r="I9" s="26"/>
      <c r="J9" s="26"/>
      <c r="K9" s="26"/>
      <c r="L9" s="9"/>
    </row>
    <row r="10" spans="1:12" ht="14.25">
      <c r="A10" s="12">
        <v>8.2</v>
      </c>
      <c r="B10" s="12">
        <v>1.12708</v>
      </c>
      <c r="C10" s="9">
        <v>0.002</v>
      </c>
      <c r="D10" s="9">
        <v>2.67</v>
      </c>
      <c r="E10" s="9">
        <v>0.12</v>
      </c>
      <c r="F10" s="9" t="s">
        <v>12</v>
      </c>
      <c r="G10" s="16">
        <f t="shared" si="0"/>
        <v>0.11963021745403482</v>
      </c>
      <c r="H10" s="16"/>
      <c r="I10" s="16"/>
      <c r="J10" s="16">
        <f>B10/(D10-C10)</f>
        <v>0.4224437781109445</v>
      </c>
      <c r="K10" s="25">
        <f>C10*(H3-E10)/E10</f>
        <v>0.010423881144624203</v>
      </c>
      <c r="L10" s="9"/>
    </row>
    <row r="11" spans="1:12" ht="14.25">
      <c r="A11" s="23">
        <v>8.4</v>
      </c>
      <c r="B11" s="23">
        <v>1.27842</v>
      </c>
      <c r="C11" s="17"/>
      <c r="D11" s="17"/>
      <c r="E11" s="17">
        <v>0.12</v>
      </c>
      <c r="F11" s="17" t="s">
        <v>23</v>
      </c>
      <c r="G11" s="26">
        <f t="shared" si="0"/>
        <v>0.24562494046319291</v>
      </c>
      <c r="H11" s="26"/>
      <c r="I11" s="26">
        <f>SLOPE(G11:G13,A11:A13)+E11</f>
        <v>0.7500069703801019</v>
      </c>
      <c r="J11" s="26"/>
      <c r="K11" s="26"/>
      <c r="L11" s="9"/>
    </row>
    <row r="12" spans="1:12" ht="14.25">
      <c r="A12" s="12">
        <v>8.82</v>
      </c>
      <c r="B12" s="12">
        <v>1.66567</v>
      </c>
      <c r="C12" s="9"/>
      <c r="D12" s="9">
        <v>2.67</v>
      </c>
      <c r="E12" s="9">
        <v>0.12</v>
      </c>
      <c r="G12" s="16">
        <f t="shared" si="0"/>
        <v>0.5102274448926762</v>
      </c>
      <c r="H12" s="16"/>
      <c r="I12" s="16"/>
      <c r="J12" s="16"/>
      <c r="K12" s="16"/>
      <c r="L12" s="9"/>
    </row>
    <row r="13" spans="1:12" ht="14.25">
      <c r="A13" s="12">
        <v>9.04</v>
      </c>
      <c r="B13" s="12">
        <v>1.9133</v>
      </c>
      <c r="C13" s="24"/>
      <c r="D13" s="9">
        <v>2.67</v>
      </c>
      <c r="E13" s="9">
        <v>0.12</v>
      </c>
      <c r="G13" s="16">
        <f t="shared" si="0"/>
        <v>0.64882949990882</v>
      </c>
      <c r="H13" s="16"/>
      <c r="I13" s="16"/>
      <c r="J13" s="16"/>
      <c r="K13" s="16"/>
      <c r="L13" s="9"/>
    </row>
    <row r="14" spans="1:12" ht="14.25">
      <c r="A14" s="23">
        <v>10</v>
      </c>
      <c r="B14" s="23">
        <v>1.70716</v>
      </c>
      <c r="C14" s="17"/>
      <c r="D14" s="17">
        <v>2.67</v>
      </c>
      <c r="E14" s="17">
        <v>0.12</v>
      </c>
      <c r="F14" s="17" t="s">
        <v>24</v>
      </c>
      <c r="G14" s="26">
        <f t="shared" si="0"/>
        <v>0.5348311711127917</v>
      </c>
      <c r="H14" s="14"/>
      <c r="I14" s="14"/>
      <c r="J14" s="26"/>
      <c r="K14" s="26"/>
      <c r="L14" s="9"/>
    </row>
    <row r="15" spans="1:12" ht="14.25">
      <c r="A15" s="12">
        <v>11</v>
      </c>
      <c r="B15" s="12">
        <v>1.51411</v>
      </c>
      <c r="C15" s="9"/>
      <c r="D15" s="9">
        <v>2.67</v>
      </c>
      <c r="E15" s="9">
        <v>0.12</v>
      </c>
      <c r="F15" s="9"/>
      <c r="G15" s="16">
        <f t="shared" si="0"/>
        <v>0.4148278075939602</v>
      </c>
      <c r="H15" s="16"/>
      <c r="I15" s="16"/>
      <c r="J15" s="16"/>
      <c r="K15" s="16"/>
      <c r="L15" s="9"/>
    </row>
    <row r="16" spans="1:12" ht="14.25">
      <c r="A16" s="12">
        <v>12</v>
      </c>
      <c r="B16" s="12">
        <v>1.3429</v>
      </c>
      <c r="C16" s="9"/>
      <c r="D16" s="9">
        <v>2.67</v>
      </c>
      <c r="E16" s="9">
        <v>0.12</v>
      </c>
      <c r="F16" s="9"/>
      <c r="G16" s="16">
        <f t="shared" si="0"/>
        <v>0.29483145460499255</v>
      </c>
      <c r="H16" s="16"/>
      <c r="I16" s="16"/>
      <c r="J16" s="16"/>
      <c r="K16" s="16"/>
      <c r="L16" s="9"/>
    </row>
    <row r="17" spans="1:12" ht="14.25">
      <c r="A17" s="12">
        <v>13</v>
      </c>
      <c r="B17" s="12">
        <v>1.19104</v>
      </c>
      <c r="C17" s="9"/>
      <c r="D17" s="9">
        <v>2.67</v>
      </c>
      <c r="E17" s="9">
        <v>0.12</v>
      </c>
      <c r="F17" s="9"/>
      <c r="G17" s="16">
        <f t="shared" si="0"/>
        <v>0.17482687503169428</v>
      </c>
      <c r="H17" s="16"/>
      <c r="I17" s="16"/>
      <c r="J17" s="16"/>
      <c r="K17" s="16"/>
      <c r="L17" s="9"/>
    </row>
    <row r="18" spans="1:12" ht="14.25">
      <c r="A18" s="12">
        <v>13.51</v>
      </c>
      <c r="B18" s="12">
        <v>1.12034</v>
      </c>
      <c r="C18" s="9"/>
      <c r="D18" s="9">
        <v>2.67</v>
      </c>
      <c r="E18" s="9">
        <v>0.12</v>
      </c>
      <c r="F18" s="9"/>
      <c r="G18" s="16">
        <f t="shared" si="0"/>
        <v>0.11363221066709153</v>
      </c>
      <c r="H18" s="16"/>
      <c r="I18" s="16"/>
      <c r="J18" s="16"/>
      <c r="K18" s="16"/>
      <c r="L18" s="9"/>
    </row>
    <row r="19" spans="1:12" ht="14.25">
      <c r="A19" s="12">
        <v>14</v>
      </c>
      <c r="B19" s="12">
        <v>1.12</v>
      </c>
      <c r="C19" s="9"/>
      <c r="D19" s="9">
        <v>2.67</v>
      </c>
      <c r="E19" s="9">
        <v>0.12</v>
      </c>
      <c r="F19" s="9"/>
      <c r="G19" s="16">
        <f t="shared" si="0"/>
        <v>0.11332868530700327</v>
      </c>
      <c r="H19" s="16"/>
      <c r="I19" s="16"/>
      <c r="J19" s="16"/>
      <c r="K19" s="16"/>
      <c r="L19" s="9"/>
    </row>
    <row r="20" spans="1:7" ht="14.25">
      <c r="A20" s="12">
        <v>15</v>
      </c>
      <c r="B20" s="12">
        <v>1.12</v>
      </c>
      <c r="D20" s="9">
        <v>2.67</v>
      </c>
      <c r="E20" s="9">
        <v>0.12</v>
      </c>
      <c r="G20" s="16">
        <f t="shared" si="0"/>
        <v>0.11332868530700327</v>
      </c>
    </row>
    <row r="40" ht="13.5" customHeight="1">
      <c r="E40" s="15"/>
    </row>
    <row r="41" ht="14.25" customHeight="1"/>
    <row r="61" ht="17.25" customHeight="1"/>
    <row r="62" ht="14.25">
      <c r="E62" s="15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eawag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buchelma</dc:creator>
  <cp:keywords/>
  <dc:description/>
  <cp:lastModifiedBy>Strnadova</cp:lastModifiedBy>
  <cp:lastPrinted>2007-10-30T11:26:01Z</cp:lastPrinted>
  <dcterms:created xsi:type="dcterms:W3CDTF">2004-12-16T14:22:15Z</dcterms:created>
  <dcterms:modified xsi:type="dcterms:W3CDTF">2007-11-01T07:07:25Z</dcterms:modified>
  <cp:category/>
  <cp:version/>
  <cp:contentType/>
  <cp:contentStatus/>
</cp:coreProperties>
</file>